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52817753\Desktop\"/>
    </mc:Choice>
  </mc:AlternateContent>
  <bookViews>
    <workbookView xWindow="0" yWindow="0" windowWidth="28800" windowHeight="122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123" i="1"/>
  <c r="C123" i="1"/>
  <c r="C122" i="1"/>
  <c r="D113" i="1" l="1"/>
  <c r="C113" i="1"/>
  <c r="D112" i="1"/>
  <c r="C112" i="1"/>
  <c r="D97" i="1" l="1"/>
  <c r="C97" i="1"/>
  <c r="D96" i="1"/>
  <c r="C96" i="1"/>
  <c r="E82" i="1" l="1"/>
  <c r="C82" i="1"/>
  <c r="D82" i="1"/>
  <c r="E81" i="1"/>
  <c r="C81" i="1"/>
  <c r="D81" i="1"/>
  <c r="F66" i="1" l="1"/>
  <c r="E66" i="1"/>
  <c r="D66" i="1"/>
  <c r="C66" i="1"/>
  <c r="F65" i="1"/>
  <c r="E65" i="1"/>
  <c r="D65" i="1"/>
  <c r="C65" i="1"/>
  <c r="F36" i="1" l="1"/>
  <c r="D36" i="1"/>
  <c r="E36" i="1"/>
  <c r="C36" i="1"/>
  <c r="F35" i="1"/>
  <c r="D35" i="1"/>
  <c r="E35" i="1"/>
  <c r="C35" i="1"/>
  <c r="F51" i="1" l="1"/>
  <c r="E51" i="1"/>
  <c r="D51" i="1"/>
  <c r="C51" i="1"/>
  <c r="F50" i="1"/>
  <c r="E50" i="1"/>
  <c r="D50" i="1"/>
  <c r="C50" i="1"/>
  <c r="F21" i="1" l="1"/>
  <c r="E21" i="1"/>
  <c r="D21" i="1"/>
  <c r="C21" i="1"/>
  <c r="F20" i="1"/>
  <c r="E20" i="1"/>
  <c r="D20" i="1"/>
  <c r="C20" i="1"/>
</calcChain>
</file>

<file path=xl/sharedStrings.xml><?xml version="1.0" encoding="utf-8"?>
<sst xmlns="http://schemas.openxmlformats.org/spreadsheetml/2006/main" count="138" uniqueCount="28">
  <si>
    <t>Etiquetas de fila</t>
  </si>
  <si>
    <t>Total general</t>
  </si>
  <si>
    <t>Adelantado</t>
  </si>
  <si>
    <t>EXTERNO</t>
  </si>
  <si>
    <t>INTERNO</t>
  </si>
  <si>
    <t>Demorado</t>
  </si>
  <si>
    <t>Cancelado</t>
  </si>
  <si>
    <t>Cumplido</t>
  </si>
  <si>
    <t>AVIANCA</t>
  </si>
  <si>
    <t>SATENA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</si>
  <si>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</si>
  <si>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</si>
  <si>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LATAM COLOMBIA</t>
  </si>
  <si>
    <t>COPA COLOMBIA</t>
  </si>
  <si>
    <t>No especifico</t>
  </si>
  <si>
    <t>INTERNACIONAL</t>
  </si>
  <si>
    <t>SECUNDARIA</t>
  </si>
  <si>
    <t>TRONCAL</t>
  </si>
  <si>
    <t>EASYFLY</t>
  </si>
  <si>
    <t>CUMPLIMIENTO DE ITINERARIO</t>
  </si>
  <si>
    <t>CUMPLIMIENTO DE SERVICIO</t>
  </si>
  <si>
    <t>VIVAAIR COLOMBIA</t>
  </si>
  <si>
    <t>ADA</t>
  </si>
  <si>
    <t>SECUNDARIO</t>
  </si>
  <si>
    <t>TAC</t>
  </si>
  <si>
    <t>INTERNA</t>
  </si>
  <si>
    <t>No especifica</t>
  </si>
  <si>
    <t>CUMPLIMIENTO AEROCOMERCIAL POR CAUSAS
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</si>
</sst>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10" fontId="0" fillId="0" borderId="12" xfId="1" applyNumberFormat="1" applyFont="1" applyBorder="1"/>
    <xf numFmtId="10" fontId="0" fillId="0" borderId="10" xfId="1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 readingOrder="1"/>
    </xf>
    <xf numFmtId="10" fontId="0" fillId="4" borderId="13" xfId="1" applyNumberFormat="1" applyFont="1" applyFill="1" applyBorder="1"/>
    <xf numFmtId="10" fontId="0" fillId="4" borderId="11" xfId="1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3" borderId="0" xfId="0" applyNumberFormat="1" applyFont="1" applyFill="1" applyBorder="1"/>
    <xf numFmtId="0" fontId="2" fillId="3" borderId="8" xfId="0" applyNumberFormat="1" applyFont="1" applyFill="1" applyBorder="1"/>
    <xf numFmtId="0" fontId="0" fillId="0" borderId="0" xfId="0" applyNumberFormat="1" applyBorder="1"/>
    <xf numFmtId="0" fontId="0" fillId="0" borderId="8" xfId="0" applyNumberFormat="1" applyBorder="1"/>
    <xf numFmtId="10" fontId="0" fillId="0" borderId="0" xfId="1" applyNumberFormat="1" applyFont="1"/>
    <xf numFmtId="164" fontId="0" fillId="0" borderId="10" xfId="1" applyNumberFormat="1" applyFont="1" applyBorder="1"/>
    <xf numFmtId="164" fontId="0" fillId="0" borderId="12" xfId="1" applyNumberFormat="1" applyFont="1" applyBorder="1"/>
    <xf numFmtId="10" fontId="0" fillId="0" borderId="0" xfId="0" applyNumberFormat="1"/>
    <xf numFmtId="164" fontId="0" fillId="0" borderId="17" xfId="1" applyNumberFormat="1" applyFont="1" applyBorder="1"/>
    <xf numFmtId="164" fontId="0" fillId="0" borderId="9" xfId="1" applyNumberFormat="1" applyFont="1" applyBorder="1"/>
    <xf numFmtId="0" fontId="0" fillId="0" borderId="9" xfId="0" applyBorder="1" applyAlignment="1">
      <alignment horizontal="left" indent="2"/>
    </xf>
    <xf numFmtId="0" fontId="0" fillId="0" borderId="10" xfId="0" applyNumberFormat="1" applyBorder="1"/>
    <xf numFmtId="0" fontId="0" fillId="0" borderId="11" xfId="0" applyNumberFormat="1" applyBorder="1"/>
    <xf numFmtId="164" fontId="0" fillId="0" borderId="7" xfId="1" applyNumberFormat="1" applyFont="1" applyBorder="1"/>
    <xf numFmtId="10" fontId="0" fillId="0" borderId="0" xfId="1" applyNumberFormat="1" applyFont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3"/>
  <sheetViews>
    <sheetView tabSelected="1" zoomScale="90" zoomScaleNormal="90" workbookViewId="0">
      <selection activeCell="M14" sqref="M14"/>
    </sheetView>
  </sheetViews>
  <sheetFormatPr baseColWidth="10" defaultRowHeight="15" x14ac:dyDescent="0.25"/>
  <cols>
    <col min="1" max="1" width="3.5703125" customWidth="1"/>
    <col min="2" max="2" width="24.7109375" customWidth="1"/>
    <col min="3" max="4" width="15.5703125" bestFit="1" customWidth="1"/>
    <col min="5" max="5" width="12.5703125" bestFit="1" customWidth="1"/>
    <col min="6" max="7" width="17.7109375" bestFit="1" customWidth="1"/>
    <col min="8" max="8" width="18.42578125" bestFit="1" customWidth="1"/>
    <col min="9" max="9" width="17.28515625" bestFit="1" customWidth="1"/>
    <col min="10" max="12" width="12.5703125" bestFit="1" customWidth="1"/>
  </cols>
  <sheetData>
    <row r="1" spans="2:10" ht="20.25" customHeight="1" thickBot="1" x14ac:dyDescent="0.3"/>
    <row r="2" spans="2:10" ht="46.5" customHeight="1" thickBot="1" x14ac:dyDescent="0.3">
      <c r="B2" s="31" t="s">
        <v>27</v>
      </c>
      <c r="C2" s="32"/>
      <c r="D2" s="32"/>
      <c r="E2" s="32"/>
      <c r="F2" s="32"/>
      <c r="G2" s="33"/>
      <c r="H2" s="9"/>
    </row>
    <row r="3" spans="2:10" x14ac:dyDescent="0.25">
      <c r="B3" s="10"/>
      <c r="C3" s="10"/>
      <c r="D3" s="10"/>
      <c r="E3" s="10"/>
      <c r="F3" s="10"/>
      <c r="G3" s="9"/>
      <c r="H3" s="9"/>
    </row>
    <row r="4" spans="2:10" x14ac:dyDescent="0.25">
      <c r="B4" s="11" t="s">
        <v>10</v>
      </c>
      <c r="C4" s="11"/>
      <c r="D4" s="11"/>
      <c r="E4" s="11"/>
      <c r="F4" s="11"/>
      <c r="G4" s="11"/>
      <c r="H4" s="11"/>
    </row>
    <row r="5" spans="2:10" x14ac:dyDescent="0.25">
      <c r="B5" s="11" t="s">
        <v>11</v>
      </c>
      <c r="C5" s="11"/>
      <c r="D5" s="11"/>
      <c r="E5" s="11"/>
      <c r="F5" s="11"/>
      <c r="G5" s="9"/>
    </row>
    <row r="6" spans="2:10" ht="15.75" thickBot="1" x14ac:dyDescent="0.3">
      <c r="D6" s="20"/>
      <c r="E6" s="20"/>
      <c r="G6" s="20"/>
      <c r="I6" s="23"/>
      <c r="J6" s="23"/>
    </row>
    <row r="7" spans="2:10" x14ac:dyDescent="0.25">
      <c r="B7" s="1" t="s">
        <v>0</v>
      </c>
      <c r="C7" s="2" t="s">
        <v>15</v>
      </c>
      <c r="D7" s="2" t="s">
        <v>17</v>
      </c>
      <c r="E7" s="2" t="s">
        <v>16</v>
      </c>
      <c r="F7" s="3" t="s">
        <v>1</v>
      </c>
      <c r="I7" s="20"/>
      <c r="J7" s="20"/>
    </row>
    <row r="8" spans="2:10" x14ac:dyDescent="0.25">
      <c r="B8" s="4" t="s">
        <v>21</v>
      </c>
      <c r="C8" s="14">
        <v>89</v>
      </c>
      <c r="D8" s="14">
        <v>1720</v>
      </c>
      <c r="E8" s="14">
        <v>1263</v>
      </c>
      <c r="F8" s="15">
        <v>3072</v>
      </c>
      <c r="I8" s="20"/>
      <c r="J8" s="20"/>
    </row>
    <row r="9" spans="2:10" x14ac:dyDescent="0.25">
      <c r="B9" s="5" t="s">
        <v>2</v>
      </c>
      <c r="C9" s="16">
        <v>16</v>
      </c>
      <c r="D9" s="16">
        <v>151</v>
      </c>
      <c r="E9" s="16">
        <v>71</v>
      </c>
      <c r="F9" s="17">
        <v>238</v>
      </c>
      <c r="I9" s="20"/>
      <c r="J9" s="20"/>
    </row>
    <row r="10" spans="2:10" x14ac:dyDescent="0.25">
      <c r="B10" s="6" t="s">
        <v>3</v>
      </c>
      <c r="C10" s="18">
        <v>4</v>
      </c>
      <c r="D10" s="18">
        <v>122</v>
      </c>
      <c r="E10" s="18">
        <v>50</v>
      </c>
      <c r="F10" s="19">
        <v>176</v>
      </c>
      <c r="I10" s="20"/>
      <c r="J10" s="20"/>
    </row>
    <row r="11" spans="2:10" x14ac:dyDescent="0.25">
      <c r="B11" s="6" t="s">
        <v>4</v>
      </c>
      <c r="C11" s="18">
        <v>1</v>
      </c>
      <c r="D11" s="18">
        <v>13</v>
      </c>
      <c r="E11" s="18">
        <v>6</v>
      </c>
      <c r="F11" s="19">
        <v>20</v>
      </c>
      <c r="I11" s="20"/>
      <c r="J11" s="20"/>
    </row>
    <row r="12" spans="2:10" x14ac:dyDescent="0.25">
      <c r="B12" s="6" t="s">
        <v>14</v>
      </c>
      <c r="C12" s="18">
        <v>11</v>
      </c>
      <c r="D12" s="18">
        <v>16</v>
      </c>
      <c r="E12" s="18">
        <v>15</v>
      </c>
      <c r="F12" s="19">
        <v>42</v>
      </c>
      <c r="I12" s="20"/>
      <c r="J12" s="20"/>
    </row>
    <row r="13" spans="2:10" x14ac:dyDescent="0.25">
      <c r="B13" s="5" t="s">
        <v>6</v>
      </c>
      <c r="C13" s="16">
        <v>1</v>
      </c>
      <c r="D13" s="16">
        <v>153</v>
      </c>
      <c r="E13" s="16">
        <v>69</v>
      </c>
      <c r="F13" s="17">
        <v>223</v>
      </c>
      <c r="I13" s="20"/>
      <c r="J13" s="20"/>
    </row>
    <row r="14" spans="2:10" x14ac:dyDescent="0.25">
      <c r="B14" s="6" t="s">
        <v>3</v>
      </c>
      <c r="C14" s="18"/>
      <c r="D14" s="18">
        <v>110</v>
      </c>
      <c r="E14" s="18">
        <v>54</v>
      </c>
      <c r="F14" s="19">
        <v>164</v>
      </c>
      <c r="I14" s="20"/>
      <c r="J14" s="20"/>
    </row>
    <row r="15" spans="2:10" x14ac:dyDescent="0.25">
      <c r="B15" s="6" t="s">
        <v>4</v>
      </c>
      <c r="C15" s="18">
        <v>1</v>
      </c>
      <c r="D15" s="18">
        <v>43</v>
      </c>
      <c r="E15" s="18">
        <v>15</v>
      </c>
      <c r="F15" s="19">
        <v>59</v>
      </c>
      <c r="I15" s="23"/>
      <c r="J15" s="23"/>
    </row>
    <row r="16" spans="2:10" x14ac:dyDescent="0.25">
      <c r="B16" s="5" t="s">
        <v>7</v>
      </c>
      <c r="C16" s="16">
        <v>63</v>
      </c>
      <c r="D16" s="16">
        <v>1158</v>
      </c>
      <c r="E16" s="16">
        <v>920</v>
      </c>
      <c r="F16" s="17">
        <v>2141</v>
      </c>
    </row>
    <row r="17" spans="2:6" x14ac:dyDescent="0.25">
      <c r="B17" s="5" t="s">
        <v>5</v>
      </c>
      <c r="C17" s="16">
        <v>9</v>
      </c>
      <c r="D17" s="16">
        <v>258</v>
      </c>
      <c r="E17" s="16">
        <v>203</v>
      </c>
      <c r="F17" s="17">
        <v>470</v>
      </c>
    </row>
    <row r="18" spans="2:6" x14ac:dyDescent="0.25">
      <c r="B18" s="6" t="s">
        <v>3</v>
      </c>
      <c r="C18" s="18">
        <v>6</v>
      </c>
      <c r="D18" s="18">
        <v>232</v>
      </c>
      <c r="E18" s="18">
        <v>191</v>
      </c>
      <c r="F18" s="19">
        <v>429</v>
      </c>
    </row>
    <row r="19" spans="2:6" ht="15.75" thickBot="1" x14ac:dyDescent="0.3">
      <c r="B19" s="6" t="s">
        <v>4</v>
      </c>
      <c r="C19" s="18">
        <v>3</v>
      </c>
      <c r="D19" s="18">
        <v>26</v>
      </c>
      <c r="E19" s="18">
        <v>12</v>
      </c>
      <c r="F19" s="19">
        <v>41</v>
      </c>
    </row>
    <row r="20" spans="2:6" x14ac:dyDescent="0.25">
      <c r="B20" s="24" t="s">
        <v>19</v>
      </c>
      <c r="C20" s="7">
        <f>+C16/C8</f>
        <v>0.7078651685393258</v>
      </c>
      <c r="D20" s="7">
        <f t="shared" ref="D20:F20" si="0">+D16/D8</f>
        <v>0.67325581395348832</v>
      </c>
      <c r="E20" s="7">
        <f t="shared" si="0"/>
        <v>0.72842438638163098</v>
      </c>
      <c r="F20" s="12">
        <f t="shared" si="0"/>
        <v>0.69694010416666663</v>
      </c>
    </row>
    <row r="21" spans="2:6" ht="15.75" thickBot="1" x14ac:dyDescent="0.3">
      <c r="B21" s="25" t="s">
        <v>20</v>
      </c>
      <c r="C21" s="8">
        <f>+C16/(C8-C10-C14-C18)</f>
        <v>0.79746835443037978</v>
      </c>
      <c r="D21" s="8">
        <f t="shared" ref="D21:F21" si="1">+D16/(D8-D10-D14-D18)</f>
        <v>0.92197452229299359</v>
      </c>
      <c r="E21" s="8">
        <f t="shared" si="1"/>
        <v>0.95041322314049592</v>
      </c>
      <c r="F21" s="13">
        <f t="shared" si="1"/>
        <v>0.929656969170647</v>
      </c>
    </row>
    <row r="22" spans="2:6" ht="15.75" thickBot="1" x14ac:dyDescent="0.3">
      <c r="B22" s="29"/>
      <c r="C22" s="30"/>
      <c r="D22" s="30"/>
      <c r="E22" s="30"/>
    </row>
    <row r="23" spans="2:6" x14ac:dyDescent="0.25">
      <c r="B23" s="1" t="s">
        <v>0</v>
      </c>
      <c r="C23" s="2" t="s">
        <v>15</v>
      </c>
      <c r="D23" s="2" t="s">
        <v>17</v>
      </c>
      <c r="E23" s="2" t="s">
        <v>16</v>
      </c>
      <c r="F23" s="3" t="s">
        <v>1</v>
      </c>
    </row>
    <row r="24" spans="2:6" x14ac:dyDescent="0.25">
      <c r="B24" s="4" t="s">
        <v>13</v>
      </c>
      <c r="C24" s="14">
        <v>890</v>
      </c>
      <c r="D24" s="14">
        <v>120</v>
      </c>
      <c r="E24" s="14">
        <v>163</v>
      </c>
      <c r="F24" s="15">
        <v>1173</v>
      </c>
    </row>
    <row r="25" spans="2:6" x14ac:dyDescent="0.25">
      <c r="B25" s="5" t="s">
        <v>2</v>
      </c>
      <c r="C25" s="16">
        <v>15</v>
      </c>
      <c r="D25" s="16">
        <v>3</v>
      </c>
      <c r="E25" s="16">
        <v>6</v>
      </c>
      <c r="F25" s="17">
        <v>24</v>
      </c>
    </row>
    <row r="26" spans="2:6" x14ac:dyDescent="0.25">
      <c r="B26" s="6" t="s">
        <v>4</v>
      </c>
      <c r="C26" s="18"/>
      <c r="D26" s="18"/>
      <c r="E26" s="18">
        <v>1</v>
      </c>
      <c r="F26" s="19">
        <v>1</v>
      </c>
    </row>
    <row r="27" spans="2:6" x14ac:dyDescent="0.25">
      <c r="B27" s="6" t="s">
        <v>14</v>
      </c>
      <c r="C27" s="18">
        <v>15</v>
      </c>
      <c r="D27" s="18">
        <v>3</v>
      </c>
      <c r="E27" s="18">
        <v>5</v>
      </c>
      <c r="F27" s="19">
        <v>23</v>
      </c>
    </row>
    <row r="28" spans="2:6" x14ac:dyDescent="0.25">
      <c r="B28" s="5" t="s">
        <v>6</v>
      </c>
      <c r="C28" s="16">
        <v>11</v>
      </c>
      <c r="D28" s="16"/>
      <c r="E28" s="16">
        <v>12</v>
      </c>
      <c r="F28" s="17">
        <v>23</v>
      </c>
    </row>
    <row r="29" spans="2:6" x14ac:dyDescent="0.25">
      <c r="B29" s="6" t="s">
        <v>4</v>
      </c>
      <c r="C29" s="18">
        <v>11</v>
      </c>
      <c r="D29" s="18"/>
      <c r="E29" s="18">
        <v>12</v>
      </c>
      <c r="F29" s="19">
        <v>23</v>
      </c>
    </row>
    <row r="30" spans="2:6" x14ac:dyDescent="0.25">
      <c r="B30" s="5" t="s">
        <v>7</v>
      </c>
      <c r="C30" s="16">
        <v>821</v>
      </c>
      <c r="D30" s="16">
        <v>108</v>
      </c>
      <c r="E30" s="16">
        <v>119</v>
      </c>
      <c r="F30" s="17">
        <v>1048</v>
      </c>
    </row>
    <row r="31" spans="2:6" x14ac:dyDescent="0.25">
      <c r="B31" s="5" t="s">
        <v>5</v>
      </c>
      <c r="C31" s="16">
        <v>43</v>
      </c>
      <c r="D31" s="16">
        <v>9</v>
      </c>
      <c r="E31" s="16">
        <v>26</v>
      </c>
      <c r="F31" s="17">
        <v>78</v>
      </c>
    </row>
    <row r="32" spans="2:6" x14ac:dyDescent="0.25">
      <c r="B32" s="6" t="s">
        <v>3</v>
      </c>
      <c r="C32" s="18">
        <v>17</v>
      </c>
      <c r="D32" s="18">
        <v>5</v>
      </c>
      <c r="E32" s="18">
        <v>8</v>
      </c>
      <c r="F32" s="19">
        <v>30</v>
      </c>
    </row>
    <row r="33" spans="2:6" x14ac:dyDescent="0.25">
      <c r="B33" s="6" t="s">
        <v>4</v>
      </c>
      <c r="C33" s="18">
        <v>20</v>
      </c>
      <c r="D33" s="18">
        <v>4</v>
      </c>
      <c r="E33" s="18">
        <v>18</v>
      </c>
      <c r="F33" s="19">
        <v>42</v>
      </c>
    </row>
    <row r="34" spans="2:6" ht="15.75" thickBot="1" x14ac:dyDescent="0.3">
      <c r="B34" s="6" t="s">
        <v>14</v>
      </c>
      <c r="C34" s="18">
        <v>6</v>
      </c>
      <c r="D34" s="18"/>
      <c r="E34" s="18"/>
      <c r="F34" s="19">
        <v>6</v>
      </c>
    </row>
    <row r="35" spans="2:6" x14ac:dyDescent="0.25">
      <c r="B35" s="24" t="s">
        <v>19</v>
      </c>
      <c r="C35" s="7">
        <f>+C30/C24</f>
        <v>0.92247191011235952</v>
      </c>
      <c r="D35" s="7">
        <f>+D30/D24</f>
        <v>0.9</v>
      </c>
      <c r="E35" s="7">
        <f t="shared" ref="E35:F35" si="2">+E30/E24</f>
        <v>0.73006134969325154</v>
      </c>
      <c r="F35" s="12">
        <f t="shared" si="2"/>
        <v>0.89343563512361468</v>
      </c>
    </row>
    <row r="36" spans="2:6" ht="15.75" thickBot="1" x14ac:dyDescent="0.3">
      <c r="B36" s="25" t="s">
        <v>20</v>
      </c>
      <c r="C36" s="8">
        <f>+C30/(C24-C32)</f>
        <v>0.9404352806414662</v>
      </c>
      <c r="D36" s="8">
        <f>+D30/(D24-D32)</f>
        <v>0.93913043478260871</v>
      </c>
      <c r="E36" s="8">
        <f t="shared" ref="E36:F36" si="3">+E30/(E24-E32)</f>
        <v>0.76774193548387093</v>
      </c>
      <c r="F36" s="13">
        <f t="shared" si="3"/>
        <v>0.91688538932633423</v>
      </c>
    </row>
    <row r="37" spans="2:6" ht="15.75" thickBot="1" x14ac:dyDescent="0.3">
      <c r="B37" s="29"/>
      <c r="C37" s="30"/>
      <c r="D37" s="30"/>
      <c r="E37" s="30"/>
    </row>
    <row r="38" spans="2:6" x14ac:dyDescent="0.25">
      <c r="B38" s="1" t="s">
        <v>0</v>
      </c>
      <c r="C38" s="2" t="s">
        <v>15</v>
      </c>
      <c r="D38" s="2" t="s">
        <v>17</v>
      </c>
      <c r="E38" s="2" t="s">
        <v>16</v>
      </c>
      <c r="F38" s="3" t="s">
        <v>1</v>
      </c>
    </row>
    <row r="39" spans="2:6" x14ac:dyDescent="0.25">
      <c r="B39" s="4" t="s">
        <v>12</v>
      </c>
      <c r="C39" s="14">
        <v>59</v>
      </c>
      <c r="D39" s="14">
        <v>2662</v>
      </c>
      <c r="E39" s="14">
        <v>2243</v>
      </c>
      <c r="F39" s="15">
        <v>4964</v>
      </c>
    </row>
    <row r="40" spans="2:6" x14ac:dyDescent="0.25">
      <c r="B40" s="5" t="s">
        <v>2</v>
      </c>
      <c r="C40" s="16"/>
      <c r="D40" s="16">
        <v>8</v>
      </c>
      <c r="E40" s="16">
        <v>2</v>
      </c>
      <c r="F40" s="17">
        <v>10</v>
      </c>
    </row>
    <row r="41" spans="2:6" x14ac:dyDescent="0.25">
      <c r="B41" s="6" t="s">
        <v>3</v>
      </c>
      <c r="C41" s="18"/>
      <c r="D41" s="18">
        <v>8</v>
      </c>
      <c r="E41" s="18">
        <v>1</v>
      </c>
      <c r="F41" s="19">
        <v>9</v>
      </c>
    </row>
    <row r="42" spans="2:6" x14ac:dyDescent="0.25">
      <c r="B42" s="6" t="s">
        <v>4</v>
      </c>
      <c r="C42" s="18"/>
      <c r="D42" s="18"/>
      <c r="E42" s="18">
        <v>1</v>
      </c>
      <c r="F42" s="19">
        <v>1</v>
      </c>
    </row>
    <row r="43" spans="2:6" x14ac:dyDescent="0.25">
      <c r="B43" s="5" t="s">
        <v>6</v>
      </c>
      <c r="C43" s="16">
        <v>1</v>
      </c>
      <c r="D43" s="16">
        <v>43</v>
      </c>
      <c r="E43" s="16">
        <v>6</v>
      </c>
      <c r="F43" s="17">
        <v>50</v>
      </c>
    </row>
    <row r="44" spans="2:6" x14ac:dyDescent="0.25">
      <c r="B44" s="6" t="s">
        <v>3</v>
      </c>
      <c r="C44" s="18">
        <v>1</v>
      </c>
      <c r="D44" s="18">
        <v>2</v>
      </c>
      <c r="E44" s="18"/>
      <c r="F44" s="19">
        <v>3</v>
      </c>
    </row>
    <row r="45" spans="2:6" x14ac:dyDescent="0.25">
      <c r="B45" s="6" t="s">
        <v>4</v>
      </c>
      <c r="C45" s="18"/>
      <c r="D45" s="18">
        <v>41</v>
      </c>
      <c r="E45" s="18">
        <v>6</v>
      </c>
      <c r="F45" s="19">
        <v>47</v>
      </c>
    </row>
    <row r="46" spans="2:6" x14ac:dyDescent="0.25">
      <c r="B46" s="5" t="s">
        <v>7</v>
      </c>
      <c r="C46" s="16">
        <v>53</v>
      </c>
      <c r="D46" s="16">
        <v>2195</v>
      </c>
      <c r="E46" s="16">
        <v>1912</v>
      </c>
      <c r="F46" s="17">
        <v>4160</v>
      </c>
    </row>
    <row r="47" spans="2:6" x14ac:dyDescent="0.25">
      <c r="B47" s="5" t="s">
        <v>5</v>
      </c>
      <c r="C47" s="16">
        <v>5</v>
      </c>
      <c r="D47" s="16">
        <v>416</v>
      </c>
      <c r="E47" s="16">
        <v>323</v>
      </c>
      <c r="F47" s="17">
        <v>744</v>
      </c>
    </row>
    <row r="48" spans="2:6" x14ac:dyDescent="0.25">
      <c r="B48" s="6" t="s">
        <v>3</v>
      </c>
      <c r="C48" s="18">
        <v>3</v>
      </c>
      <c r="D48" s="18">
        <v>229</v>
      </c>
      <c r="E48" s="18">
        <v>176</v>
      </c>
      <c r="F48" s="19">
        <v>408</v>
      </c>
    </row>
    <row r="49" spans="2:6" ht="15.75" thickBot="1" x14ac:dyDescent="0.3">
      <c r="B49" s="6" t="s">
        <v>4</v>
      </c>
      <c r="C49" s="18">
        <v>2</v>
      </c>
      <c r="D49" s="18">
        <v>187</v>
      </c>
      <c r="E49" s="18">
        <v>147</v>
      </c>
      <c r="F49" s="19">
        <v>336</v>
      </c>
    </row>
    <row r="50" spans="2:6" x14ac:dyDescent="0.25">
      <c r="B50" s="24" t="s">
        <v>19</v>
      </c>
      <c r="C50" s="7">
        <f>+C46/C39</f>
        <v>0.89830508474576276</v>
      </c>
      <c r="D50" s="7">
        <f t="shared" ref="D50:F50" si="4">+D46/D39</f>
        <v>0.82456799398948155</v>
      </c>
      <c r="E50" s="7">
        <f t="shared" si="4"/>
        <v>0.85242978154257687</v>
      </c>
      <c r="F50" s="12">
        <f t="shared" si="4"/>
        <v>0.8380338436744561</v>
      </c>
    </row>
    <row r="51" spans="2:6" ht="15.75" thickBot="1" x14ac:dyDescent="0.3">
      <c r="B51" s="25" t="s">
        <v>20</v>
      </c>
      <c r="C51" s="8">
        <f>+C46/(C39-C41-C44-C48)</f>
        <v>0.96363636363636362</v>
      </c>
      <c r="D51" s="8">
        <f t="shared" ref="D51:E51" si="5">+D46/(D39-D41-D44-D48)</f>
        <v>0.90590177465951305</v>
      </c>
      <c r="E51" s="8">
        <f t="shared" si="5"/>
        <v>0.92545982575024199</v>
      </c>
      <c r="F51" s="13">
        <f>+F46/(F39-F41-F44-F48)</f>
        <v>0.91549295774647887</v>
      </c>
    </row>
    <row r="52" spans="2:6" ht="15.75" thickBot="1" x14ac:dyDescent="0.3"/>
    <row r="53" spans="2:6" x14ac:dyDescent="0.25">
      <c r="B53" s="1" t="s">
        <v>0</v>
      </c>
      <c r="C53" s="2" t="s">
        <v>15</v>
      </c>
      <c r="D53" s="2" t="s">
        <v>17</v>
      </c>
      <c r="E53" s="2" t="s">
        <v>16</v>
      </c>
      <c r="F53" s="3" t="s">
        <v>1</v>
      </c>
    </row>
    <row r="54" spans="2:6" x14ac:dyDescent="0.25">
      <c r="B54" s="4" t="s">
        <v>8</v>
      </c>
      <c r="C54" s="14">
        <v>1628</v>
      </c>
      <c r="D54" s="14">
        <v>8166</v>
      </c>
      <c r="E54" s="14">
        <v>4182</v>
      </c>
      <c r="F54" s="15">
        <v>13976</v>
      </c>
    </row>
    <row r="55" spans="2:6" x14ac:dyDescent="0.25">
      <c r="B55" s="5" t="s">
        <v>2</v>
      </c>
      <c r="C55" s="16">
        <v>13</v>
      </c>
      <c r="D55" s="16">
        <v>23</v>
      </c>
      <c r="E55" s="16">
        <v>55</v>
      </c>
      <c r="F55" s="17">
        <v>91</v>
      </c>
    </row>
    <row r="56" spans="2:6" x14ac:dyDescent="0.25">
      <c r="B56" s="6" t="s">
        <v>14</v>
      </c>
      <c r="C56" s="18">
        <v>13</v>
      </c>
      <c r="D56" s="18">
        <v>23</v>
      </c>
      <c r="E56" s="18">
        <v>55</v>
      </c>
      <c r="F56" s="19">
        <v>91</v>
      </c>
    </row>
    <row r="57" spans="2:6" x14ac:dyDescent="0.25">
      <c r="B57" s="5" t="s">
        <v>6</v>
      </c>
      <c r="C57" s="16">
        <v>47</v>
      </c>
      <c r="D57" s="16">
        <v>389</v>
      </c>
      <c r="E57" s="16">
        <v>170</v>
      </c>
      <c r="F57" s="17">
        <v>606</v>
      </c>
    </row>
    <row r="58" spans="2:6" x14ac:dyDescent="0.25">
      <c r="B58" s="6" t="s">
        <v>3</v>
      </c>
      <c r="C58" s="18">
        <v>2</v>
      </c>
      <c r="D58" s="18">
        <v>106</v>
      </c>
      <c r="E58" s="18">
        <v>35</v>
      </c>
      <c r="F58" s="19">
        <v>143</v>
      </c>
    </row>
    <row r="59" spans="2:6" x14ac:dyDescent="0.25">
      <c r="B59" s="6" t="s">
        <v>4</v>
      </c>
      <c r="C59" s="18">
        <v>45</v>
      </c>
      <c r="D59" s="18">
        <v>283</v>
      </c>
      <c r="E59" s="18">
        <v>106</v>
      </c>
      <c r="F59" s="19">
        <v>434</v>
      </c>
    </row>
    <row r="60" spans="2:6" x14ac:dyDescent="0.25">
      <c r="B60" s="6" t="s">
        <v>14</v>
      </c>
      <c r="C60" s="18"/>
      <c r="D60" s="18"/>
      <c r="E60" s="18">
        <v>29</v>
      </c>
      <c r="F60" s="19">
        <v>29</v>
      </c>
    </row>
    <row r="61" spans="2:6" x14ac:dyDescent="0.25">
      <c r="B61" s="5" t="s">
        <v>7</v>
      </c>
      <c r="C61" s="16">
        <v>909</v>
      </c>
      <c r="D61" s="16">
        <v>4701</v>
      </c>
      <c r="E61" s="16">
        <v>2638</v>
      </c>
      <c r="F61" s="17">
        <v>8248</v>
      </c>
    </row>
    <row r="62" spans="2:6" x14ac:dyDescent="0.25">
      <c r="B62" s="5" t="s">
        <v>5</v>
      </c>
      <c r="C62" s="16">
        <v>659</v>
      </c>
      <c r="D62" s="16">
        <v>3053</v>
      </c>
      <c r="E62" s="16">
        <v>1319</v>
      </c>
      <c r="F62" s="17">
        <v>5031</v>
      </c>
    </row>
    <row r="63" spans="2:6" x14ac:dyDescent="0.25">
      <c r="B63" s="6" t="s">
        <v>3</v>
      </c>
      <c r="C63" s="18">
        <v>304</v>
      </c>
      <c r="D63" s="18">
        <v>1143</v>
      </c>
      <c r="E63" s="18">
        <v>499</v>
      </c>
      <c r="F63" s="19">
        <v>1946</v>
      </c>
    </row>
    <row r="64" spans="2:6" ht="15.75" thickBot="1" x14ac:dyDescent="0.3">
      <c r="B64" s="6" t="s">
        <v>4</v>
      </c>
      <c r="C64" s="18">
        <v>355</v>
      </c>
      <c r="D64" s="18">
        <v>1910</v>
      </c>
      <c r="E64" s="18">
        <v>820</v>
      </c>
      <c r="F64" s="19">
        <v>3085</v>
      </c>
    </row>
    <row r="65" spans="2:6" x14ac:dyDescent="0.25">
      <c r="B65" s="24" t="s">
        <v>19</v>
      </c>
      <c r="C65" s="7">
        <f>+C61/C54</f>
        <v>0.55835380835380832</v>
      </c>
      <c r="D65" s="7">
        <f t="shared" ref="D65:F65" si="6">+D61/D54</f>
        <v>0.57567964731814847</v>
      </c>
      <c r="E65" s="7">
        <f t="shared" si="6"/>
        <v>0.6307986609277858</v>
      </c>
      <c r="F65" s="12">
        <f t="shared" si="6"/>
        <v>0.59015455065827127</v>
      </c>
    </row>
    <row r="66" spans="2:6" ht="15.75" thickBot="1" x14ac:dyDescent="0.3">
      <c r="B66" s="25" t="s">
        <v>20</v>
      </c>
      <c r="C66" s="8">
        <f>+C61/(C54-C58-C63)</f>
        <v>0.68759455370650524</v>
      </c>
      <c r="D66" s="8">
        <f t="shared" ref="D66:F66" si="7">+D61/(D54-D58-D63)</f>
        <v>0.67962989735434431</v>
      </c>
      <c r="E66" s="8">
        <f t="shared" si="7"/>
        <v>0.72313596491228072</v>
      </c>
      <c r="F66" s="13">
        <f t="shared" si="7"/>
        <v>0.69386724993690585</v>
      </c>
    </row>
    <row r="67" spans="2:6" ht="15.75" thickBot="1" x14ac:dyDescent="0.3"/>
    <row r="68" spans="2:6" x14ac:dyDescent="0.25">
      <c r="B68" s="1" t="s">
        <v>0</v>
      </c>
      <c r="C68" s="2" t="s">
        <v>17</v>
      </c>
      <c r="D68" s="2" t="s">
        <v>16</v>
      </c>
      <c r="E68" s="3" t="s">
        <v>1</v>
      </c>
    </row>
    <row r="69" spans="2:6" x14ac:dyDescent="0.25">
      <c r="B69" s="4" t="s">
        <v>18</v>
      </c>
      <c r="C69" s="14">
        <v>293</v>
      </c>
      <c r="D69" s="14">
        <v>3099</v>
      </c>
      <c r="E69" s="15">
        <v>3392</v>
      </c>
    </row>
    <row r="70" spans="2:6" x14ac:dyDescent="0.25">
      <c r="B70" s="5" t="s">
        <v>2</v>
      </c>
      <c r="C70" s="16">
        <v>26</v>
      </c>
      <c r="D70" s="16">
        <v>242</v>
      </c>
      <c r="E70" s="17">
        <v>268</v>
      </c>
    </row>
    <row r="71" spans="2:6" x14ac:dyDescent="0.25">
      <c r="B71" s="6" t="s">
        <v>3</v>
      </c>
      <c r="C71" s="18">
        <v>24</v>
      </c>
      <c r="D71" s="18">
        <v>196</v>
      </c>
      <c r="E71" s="19">
        <v>220</v>
      </c>
    </row>
    <row r="72" spans="2:6" x14ac:dyDescent="0.25">
      <c r="B72" s="6" t="s">
        <v>4</v>
      </c>
      <c r="C72" s="18">
        <v>2</v>
      </c>
      <c r="D72" s="18">
        <v>45</v>
      </c>
      <c r="E72" s="19">
        <v>47</v>
      </c>
    </row>
    <row r="73" spans="2:6" x14ac:dyDescent="0.25">
      <c r="B73" s="6" t="s">
        <v>14</v>
      </c>
      <c r="C73" s="18"/>
      <c r="D73" s="18">
        <v>1</v>
      </c>
      <c r="E73" s="19">
        <v>1</v>
      </c>
    </row>
    <row r="74" spans="2:6" x14ac:dyDescent="0.25">
      <c r="B74" s="5" t="s">
        <v>6</v>
      </c>
      <c r="C74" s="16">
        <v>40</v>
      </c>
      <c r="D74" s="16">
        <v>326</v>
      </c>
      <c r="E74" s="17">
        <v>366</v>
      </c>
    </row>
    <row r="75" spans="2:6" x14ac:dyDescent="0.25">
      <c r="B75" s="6" t="s">
        <v>3</v>
      </c>
      <c r="C75" s="18">
        <v>40</v>
      </c>
      <c r="D75" s="18">
        <v>216</v>
      </c>
      <c r="E75" s="19">
        <v>256</v>
      </c>
    </row>
    <row r="76" spans="2:6" x14ac:dyDescent="0.25">
      <c r="B76" s="6" t="s">
        <v>4</v>
      </c>
      <c r="C76" s="18"/>
      <c r="D76" s="18">
        <v>110</v>
      </c>
      <c r="E76" s="19">
        <v>110</v>
      </c>
    </row>
    <row r="77" spans="2:6" x14ac:dyDescent="0.25">
      <c r="B77" s="5" t="s">
        <v>7</v>
      </c>
      <c r="C77" s="16">
        <v>108</v>
      </c>
      <c r="D77" s="16">
        <v>1570</v>
      </c>
      <c r="E77" s="17">
        <v>1678</v>
      </c>
    </row>
    <row r="78" spans="2:6" x14ac:dyDescent="0.25">
      <c r="B78" s="5" t="s">
        <v>5</v>
      </c>
      <c r="C78" s="16">
        <v>119</v>
      </c>
      <c r="D78" s="16">
        <v>961</v>
      </c>
      <c r="E78" s="17">
        <v>1080</v>
      </c>
    </row>
    <row r="79" spans="2:6" x14ac:dyDescent="0.25">
      <c r="B79" s="6" t="s">
        <v>3</v>
      </c>
      <c r="C79" s="18">
        <v>114</v>
      </c>
      <c r="D79" s="18">
        <v>835</v>
      </c>
      <c r="E79" s="19">
        <v>949</v>
      </c>
    </row>
    <row r="80" spans="2:6" ht="15.75" thickBot="1" x14ac:dyDescent="0.3">
      <c r="B80" s="26" t="s">
        <v>4</v>
      </c>
      <c r="C80" s="27">
        <v>5</v>
      </c>
      <c r="D80" s="27">
        <v>126</v>
      </c>
      <c r="E80" s="28">
        <v>131</v>
      </c>
    </row>
    <row r="81" spans="2:5" x14ac:dyDescent="0.25">
      <c r="B81" s="24" t="s">
        <v>19</v>
      </c>
      <c r="C81" s="22">
        <f>+C77/C69</f>
        <v>0.36860068259385664</v>
      </c>
      <c r="D81" s="22">
        <f>+D77/D69</f>
        <v>0.50661503710874478</v>
      </c>
      <c r="E81" s="12">
        <f>+E77/E69</f>
        <v>0.49469339622641512</v>
      </c>
    </row>
    <row r="82" spans="2:5" ht="15.75" thickBot="1" x14ac:dyDescent="0.3">
      <c r="B82" s="25" t="s">
        <v>20</v>
      </c>
      <c r="C82" s="21">
        <f>+C77/(C69-C71-C75-C79)</f>
        <v>0.93913043478260871</v>
      </c>
      <c r="D82" s="21">
        <f>+D77/(D69-D71-D75-D79)</f>
        <v>0.84773218142548601</v>
      </c>
      <c r="E82" s="13">
        <f>+E77/(E69-E71-E75-E79)</f>
        <v>0.85307574987290291</v>
      </c>
    </row>
    <row r="83" spans="2:5" ht="15.75" thickBot="1" x14ac:dyDescent="0.3"/>
    <row r="84" spans="2:5" x14ac:dyDescent="0.25">
      <c r="B84" s="1" t="s">
        <v>0</v>
      </c>
      <c r="C84" s="2" t="s">
        <v>16</v>
      </c>
      <c r="D84" s="3" t="s">
        <v>1</v>
      </c>
    </row>
    <row r="85" spans="2:5" x14ac:dyDescent="0.25">
      <c r="B85" s="4" t="s">
        <v>9</v>
      </c>
      <c r="C85" s="14">
        <v>2219</v>
      </c>
      <c r="D85" s="15">
        <v>2219</v>
      </c>
    </row>
    <row r="86" spans="2:5" x14ac:dyDescent="0.25">
      <c r="B86" s="5" t="s">
        <v>2</v>
      </c>
      <c r="C86" s="16">
        <v>69</v>
      </c>
      <c r="D86" s="17">
        <v>69</v>
      </c>
    </row>
    <row r="87" spans="2:5" x14ac:dyDescent="0.25">
      <c r="B87" s="6" t="s">
        <v>3</v>
      </c>
      <c r="C87" s="18">
        <v>43</v>
      </c>
      <c r="D87" s="19">
        <v>43</v>
      </c>
    </row>
    <row r="88" spans="2:5" x14ac:dyDescent="0.25">
      <c r="B88" s="6" t="s">
        <v>4</v>
      </c>
      <c r="C88" s="18">
        <v>26</v>
      </c>
      <c r="D88" s="19">
        <v>26</v>
      </c>
    </row>
    <row r="89" spans="2:5" x14ac:dyDescent="0.25">
      <c r="B89" s="5" t="s">
        <v>6</v>
      </c>
      <c r="C89" s="16">
        <v>28</v>
      </c>
      <c r="D89" s="17">
        <v>28</v>
      </c>
    </row>
    <row r="90" spans="2:5" x14ac:dyDescent="0.25">
      <c r="B90" s="6" t="s">
        <v>3</v>
      </c>
      <c r="C90" s="18">
        <v>9</v>
      </c>
      <c r="D90" s="19">
        <v>9</v>
      </c>
    </row>
    <row r="91" spans="2:5" x14ac:dyDescent="0.25">
      <c r="B91" s="6" t="s">
        <v>4</v>
      </c>
      <c r="C91" s="18">
        <v>19</v>
      </c>
      <c r="D91" s="19">
        <v>19</v>
      </c>
    </row>
    <row r="92" spans="2:5" x14ac:dyDescent="0.25">
      <c r="B92" s="5" t="s">
        <v>7</v>
      </c>
      <c r="C92" s="16">
        <v>1476</v>
      </c>
      <c r="D92" s="17">
        <v>1476</v>
      </c>
    </row>
    <row r="93" spans="2:5" x14ac:dyDescent="0.25">
      <c r="B93" s="5" t="s">
        <v>5</v>
      </c>
      <c r="C93" s="16">
        <v>646</v>
      </c>
      <c r="D93" s="17">
        <v>646</v>
      </c>
    </row>
    <row r="94" spans="2:5" x14ac:dyDescent="0.25">
      <c r="B94" s="6" t="s">
        <v>3</v>
      </c>
      <c r="C94" s="18">
        <v>492</v>
      </c>
      <c r="D94" s="19">
        <v>492</v>
      </c>
    </row>
    <row r="95" spans="2:5" ht="15.75" thickBot="1" x14ac:dyDescent="0.3">
      <c r="B95" s="6" t="s">
        <v>4</v>
      </c>
      <c r="C95" s="18">
        <v>154</v>
      </c>
      <c r="D95" s="19">
        <v>154</v>
      </c>
    </row>
    <row r="96" spans="2:5" x14ac:dyDescent="0.25">
      <c r="B96" s="24" t="s">
        <v>19</v>
      </c>
      <c r="C96" s="22">
        <f>+C92/C85</f>
        <v>0.66516448850833709</v>
      </c>
      <c r="D96" s="12">
        <f>+D92/D85</f>
        <v>0.66516448850833709</v>
      </c>
    </row>
    <row r="97" spans="2:4" ht="15.75" thickBot="1" x14ac:dyDescent="0.3">
      <c r="B97" s="25" t="s">
        <v>20</v>
      </c>
      <c r="C97" s="21">
        <f>+C92/(C85-C87-C90-C94)</f>
        <v>0.88119402985074624</v>
      </c>
      <c r="D97" s="13">
        <f>+D92/(D85-D87-D90-D94)</f>
        <v>0.88119402985074624</v>
      </c>
    </row>
    <row r="98" spans="2:4" ht="15.75" thickBot="1" x14ac:dyDescent="0.3"/>
    <row r="99" spans="2:4" x14ac:dyDescent="0.25">
      <c r="B99" s="1" t="s">
        <v>0</v>
      </c>
      <c r="C99" s="2" t="s">
        <v>16</v>
      </c>
      <c r="D99" s="3" t="s">
        <v>1</v>
      </c>
    </row>
    <row r="100" spans="2:4" x14ac:dyDescent="0.25">
      <c r="B100" s="4" t="s">
        <v>22</v>
      </c>
      <c r="C100" s="14">
        <v>861</v>
      </c>
      <c r="D100" s="15">
        <v>861</v>
      </c>
    </row>
    <row r="101" spans="2:4" x14ac:dyDescent="0.25">
      <c r="B101" s="5" t="s">
        <v>2</v>
      </c>
      <c r="C101" s="16">
        <v>29</v>
      </c>
      <c r="D101" s="17">
        <v>29</v>
      </c>
    </row>
    <row r="102" spans="2:4" x14ac:dyDescent="0.25">
      <c r="B102" s="6" t="s">
        <v>3</v>
      </c>
      <c r="C102" s="18">
        <v>26</v>
      </c>
      <c r="D102" s="19">
        <v>26</v>
      </c>
    </row>
    <row r="103" spans="2:4" x14ac:dyDescent="0.25">
      <c r="B103" s="6" t="s">
        <v>25</v>
      </c>
      <c r="C103" s="18">
        <v>2</v>
      </c>
      <c r="D103" s="19">
        <v>2</v>
      </c>
    </row>
    <row r="104" spans="2:4" x14ac:dyDescent="0.25">
      <c r="B104" s="6" t="s">
        <v>26</v>
      </c>
      <c r="C104" s="18">
        <v>1</v>
      </c>
      <c r="D104" s="19">
        <v>1</v>
      </c>
    </row>
    <row r="105" spans="2:4" x14ac:dyDescent="0.25">
      <c r="B105" s="5" t="s">
        <v>6</v>
      </c>
      <c r="C105" s="16">
        <v>30</v>
      </c>
      <c r="D105" s="17">
        <v>30</v>
      </c>
    </row>
    <row r="106" spans="2:4" x14ac:dyDescent="0.25">
      <c r="B106" s="6" t="s">
        <v>3</v>
      </c>
      <c r="C106" s="18">
        <v>4</v>
      </c>
      <c r="D106" s="19">
        <v>4</v>
      </c>
    </row>
    <row r="107" spans="2:4" x14ac:dyDescent="0.25">
      <c r="B107" s="6" t="s">
        <v>25</v>
      </c>
      <c r="C107" s="18">
        <v>26</v>
      </c>
      <c r="D107" s="19">
        <v>26</v>
      </c>
    </row>
    <row r="108" spans="2:4" x14ac:dyDescent="0.25">
      <c r="B108" s="5" t="s">
        <v>7</v>
      </c>
      <c r="C108" s="16">
        <v>647</v>
      </c>
      <c r="D108" s="17">
        <v>647</v>
      </c>
    </row>
    <row r="109" spans="2:4" x14ac:dyDescent="0.25">
      <c r="B109" s="5" t="s">
        <v>5</v>
      </c>
      <c r="C109" s="16">
        <v>155</v>
      </c>
      <c r="D109" s="17">
        <v>155</v>
      </c>
    </row>
    <row r="110" spans="2:4" x14ac:dyDescent="0.25">
      <c r="B110" s="6" t="s">
        <v>3</v>
      </c>
      <c r="C110" s="18">
        <v>72</v>
      </c>
      <c r="D110" s="19">
        <v>72</v>
      </c>
    </row>
    <row r="111" spans="2:4" ht="15.75" thickBot="1" x14ac:dyDescent="0.3">
      <c r="B111" s="6" t="s">
        <v>25</v>
      </c>
      <c r="C111" s="18">
        <v>83</v>
      </c>
      <c r="D111" s="19">
        <v>83</v>
      </c>
    </row>
    <row r="112" spans="2:4" x14ac:dyDescent="0.25">
      <c r="B112" s="24" t="s">
        <v>19</v>
      </c>
      <c r="C112" s="7">
        <f>+C108/C100</f>
        <v>0.75145180023228808</v>
      </c>
      <c r="D112" s="12">
        <f>+D108/D100</f>
        <v>0.75145180023228808</v>
      </c>
    </row>
    <row r="113" spans="2:4" ht="15.75" thickBot="1" x14ac:dyDescent="0.3">
      <c r="B113" s="25" t="s">
        <v>20</v>
      </c>
      <c r="C113" s="8">
        <f>+C108/(C100-C102-C106-C110)</f>
        <v>0.85243741765480896</v>
      </c>
      <c r="D113" s="13">
        <f>+D108/(D100-D102-D106-D110)</f>
        <v>0.85243741765480896</v>
      </c>
    </row>
    <row r="114" spans="2:4" ht="15.75" thickBot="1" x14ac:dyDescent="0.3"/>
    <row r="115" spans="2:4" x14ac:dyDescent="0.25">
      <c r="B115" s="1" t="s">
        <v>0</v>
      </c>
      <c r="C115" s="2" t="s">
        <v>23</v>
      </c>
      <c r="D115" s="3" t="s">
        <v>1</v>
      </c>
    </row>
    <row r="116" spans="2:4" x14ac:dyDescent="0.25">
      <c r="B116" s="4" t="s">
        <v>24</v>
      </c>
      <c r="C116" s="14">
        <v>8</v>
      </c>
      <c r="D116" s="15">
        <v>8</v>
      </c>
    </row>
    <row r="117" spans="2:4" x14ac:dyDescent="0.25">
      <c r="B117" s="5" t="s">
        <v>6</v>
      </c>
      <c r="C117" s="16">
        <v>2</v>
      </c>
      <c r="D117" s="17">
        <v>2</v>
      </c>
    </row>
    <row r="118" spans="2:4" x14ac:dyDescent="0.25">
      <c r="B118" s="6" t="s">
        <v>4</v>
      </c>
      <c r="C118" s="18">
        <v>2</v>
      </c>
      <c r="D118" s="19">
        <v>2</v>
      </c>
    </row>
    <row r="119" spans="2:4" x14ac:dyDescent="0.25">
      <c r="B119" s="5" t="s">
        <v>7</v>
      </c>
      <c r="C119" s="16">
        <v>2</v>
      </c>
      <c r="D119" s="17">
        <v>2</v>
      </c>
    </row>
    <row r="120" spans="2:4" x14ac:dyDescent="0.25">
      <c r="B120" s="5" t="s">
        <v>5</v>
      </c>
      <c r="C120" s="16">
        <v>4</v>
      </c>
      <c r="D120" s="17">
        <v>4</v>
      </c>
    </row>
    <row r="121" spans="2:4" ht="15.75" thickBot="1" x14ac:dyDescent="0.3">
      <c r="B121" s="6" t="s">
        <v>4</v>
      </c>
      <c r="C121" s="18">
        <v>4</v>
      </c>
      <c r="D121" s="19">
        <v>4</v>
      </c>
    </row>
    <row r="122" spans="2:4" x14ac:dyDescent="0.25">
      <c r="B122" s="24" t="s">
        <v>19</v>
      </c>
      <c r="C122" s="7">
        <f>+C119/C116</f>
        <v>0.25</v>
      </c>
      <c r="D122" s="12">
        <f>+D119/D116</f>
        <v>0.25</v>
      </c>
    </row>
    <row r="123" spans="2:4" ht="15.75" thickBot="1" x14ac:dyDescent="0.3">
      <c r="B123" s="25" t="s">
        <v>20</v>
      </c>
      <c r="C123" s="8">
        <f>+C119/(C116)</f>
        <v>0.25</v>
      </c>
      <c r="D123" s="13">
        <f>+D119/(D116)</f>
        <v>0.25</v>
      </c>
    </row>
  </sheetData>
  <sortState ref="H7:J14">
    <sortCondition descending="1" ref="I7:I14"/>
  </sortState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2018</Filtro>
    <Orden xmlns="8cf1b8fd-72df-4c21-8306-a5f720778edf">89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1A053628-BABA-40FB-9D5E-A57AF736B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C94CF-6422-4669-9E2C-D162204F1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F047C-A029-41E1-908B-8DB2B8A70F08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cf1b8fd-72df-4c21-8306-a5f720778ed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diciembre 2018</dc:title>
  <dc:creator>Julian Camilo Villar Chacon</dc:creator>
  <cp:lastModifiedBy>Amalia Perez Alzate</cp:lastModifiedBy>
  <dcterms:created xsi:type="dcterms:W3CDTF">2017-11-30T16:30:56Z</dcterms:created>
  <dcterms:modified xsi:type="dcterms:W3CDTF">2019-02-28T20:43:59Z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